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/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</commentList>
</comments>
</file>

<file path=xl/sharedStrings.xml><?xml version="1.0" encoding="utf-8"?>
<sst xmlns="http://schemas.openxmlformats.org/spreadsheetml/2006/main" count="79" uniqueCount="70">
  <si>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</si>
  <si>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</si>
  <si>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</si>
  <si>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</si>
  <si>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</si>
  <si>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</si>
  <si>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</si>
  <si>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</si>
  <si>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</si>
  <si>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</si>
  <si>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</si>
  <si>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</si>
  <si>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</si>
  <si>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</si>
  <si>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</si>
  <si>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</si>
  <si>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</si>
  <si>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</si>
  <si>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</si>
  <si>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</si>
  <si>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</si>
  <si>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</si>
  <si>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</si>
  <si>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</si>
  <si>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</si>
  <si>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</si>
  <si>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</si>
  <si>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</si>
  <si>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</si>
  <si>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</si>
  <si>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</si>
  <si>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</si>
  <si>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</si>
  <si>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</si>
  <si>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</si>
  <si>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</si>
  <si>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</si>
  <si>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</si>
  <si>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</si>
  <si>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</si>
  <si>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</si>
  <si>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</si>
  <si>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</si>
  <si>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</si>
  <si>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</si>
  <si>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</si>
  <si>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</si>
  <si>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</si>
  <si>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</si>
  <si>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</si>
  <si>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</si>
  <si>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</si>
  <si>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</si>
  <si>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</si>
  <si>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</si>
  <si>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</si>
  <si>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</si>
  <si>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 xml:space="preserve">за тестову контрольну роботу             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</si>
  <si>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за письмову відповідь          на екзамені</t>
    </r>
    <r>
      <rPr>
        <sz val="10"/>
        <rFont val="Times New Roman"/>
        <family val="1"/>
      </rPr>
      <t xml:space="preserve">   (max 100)</t>
    </r>
  </si>
  <si>
    <t>Менеджмент</t>
  </si>
  <si>
    <t>Мн-19-1з</t>
  </si>
  <si>
    <t>Біленко Е.В.</t>
  </si>
  <si>
    <t>Ваховський В.В.</t>
  </si>
  <si>
    <t>Воінська Т.М.</t>
  </si>
  <si>
    <t>Єгорова Ю.В.</t>
  </si>
  <si>
    <t>Заводчикова І.В.</t>
  </si>
  <si>
    <t>Кіктєв Ю.О.</t>
  </si>
  <si>
    <t>Соколов М.А.</t>
  </si>
  <si>
    <t>Гольдберг А.Є.</t>
  </si>
  <si>
    <t>2020/21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</si>
</sst>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6.25390625" style="1" bestFit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99" t="s">
        <v>50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0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53" t="s">
        <v>35</v>
      </c>
      <c r="B5" s="54"/>
      <c r="C5" s="102" t="s">
        <v>59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78" t="s">
        <v>60</v>
      </c>
      <c r="P7" s="103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7"/>
      <c r="D9" s="57" t="s">
        <v>69</v>
      </c>
      <c r="E9" s="58"/>
      <c r="F9" s="38"/>
      <c r="G9" s="38"/>
      <c r="H9" s="39"/>
      <c r="I9" s="104" t="s">
        <v>6</v>
      </c>
      <c r="J9" s="105"/>
      <c r="K9" s="105"/>
      <c r="L9" s="105"/>
      <c r="M9" s="5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07" t="s">
        <v>48</v>
      </c>
      <c r="C11" s="107"/>
      <c r="D11" s="107"/>
      <c r="E11" s="107"/>
      <c r="F11" s="107"/>
      <c r="G11" s="107"/>
      <c r="H11" s="107"/>
      <c r="I11" s="107"/>
      <c r="J11" s="107"/>
      <c r="K11" s="108"/>
      <c r="L11" s="108"/>
      <c r="M11" s="108"/>
      <c r="N11" s="56"/>
      <c r="O11" s="56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55" t="s">
        <v>37</v>
      </c>
      <c r="D13" s="55"/>
      <c r="E13" s="106"/>
      <c r="F13" s="106"/>
      <c r="G13" s="106"/>
      <c r="H13" s="106"/>
      <c r="I13" s="106"/>
      <c r="J13" s="79"/>
      <c r="K13" s="79"/>
      <c r="L13" s="79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29" t="s">
        <v>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</row>
    <row r="16" spans="1:15" ht="10.5" customHeight="1">
      <c r="A16" s="14"/>
      <c r="B16" s="127" t="s">
        <v>46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6" s="18" customFormat="1" ht="17.25" customHeight="1">
      <c r="A17" s="20" t="s">
        <v>38</v>
      </c>
      <c r="B17" s="9">
        <v>4</v>
      </c>
      <c r="C17" s="60" t="s">
        <v>39</v>
      </c>
      <c r="D17" s="60"/>
      <c r="E17" s="6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59" t="s">
        <v>40</v>
      </c>
      <c r="B19" s="54"/>
      <c r="C19" s="35" t="s">
        <v>13</v>
      </c>
      <c r="D19" s="2"/>
      <c r="E19" s="1"/>
      <c r="F19" s="1"/>
      <c r="J19" s="27"/>
      <c r="K19" s="27"/>
      <c r="M19" s="121" t="s">
        <v>41</v>
      </c>
      <c r="N19" s="100"/>
      <c r="O19" s="100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59" t="s">
        <v>42</v>
      </c>
      <c r="B22" s="54"/>
      <c r="C22" s="94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5" ht="11.25" customHeight="1">
      <c r="A23" s="14"/>
      <c r="B23" s="14"/>
      <c r="C23" s="77" t="s">
        <v>43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6" s="18" customFormat="1" ht="15" customHeight="1">
      <c r="A24" s="59" t="s">
        <v>42</v>
      </c>
      <c r="B24" s="54"/>
      <c r="C24" s="94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5" ht="12" customHeight="1">
      <c r="A25" s="14"/>
      <c r="B25" s="14"/>
      <c r="C25" s="77" t="s">
        <v>44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96" t="s">
        <v>1</v>
      </c>
      <c r="B27" s="96" t="s">
        <v>2</v>
      </c>
      <c r="C27" s="112" t="s">
        <v>49</v>
      </c>
      <c r="D27" s="131" t="s">
        <v>3</v>
      </c>
      <c r="E27" s="132"/>
      <c r="F27" s="132"/>
      <c r="G27" s="132"/>
      <c r="H27" s="132"/>
      <c r="I27" s="132"/>
      <c r="J27" s="132"/>
      <c r="K27" s="132"/>
      <c r="L27" s="133"/>
      <c r="M27" s="133"/>
      <c r="N27" s="134"/>
      <c r="O27" s="96" t="s">
        <v>37</v>
      </c>
      <c r="P27" s="96" t="s">
        <v>5</v>
      </c>
    </row>
    <row r="28" spans="1:16" s="30" customFormat="1" ht="4.5" customHeight="1">
      <c r="A28" s="110"/>
      <c r="B28" s="110"/>
      <c r="C28" s="113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97"/>
      <c r="P28" s="97"/>
    </row>
    <row r="29" spans="1:16" s="30" customFormat="1" ht="18" customHeight="1">
      <c r="A29" s="110"/>
      <c r="B29" s="110"/>
      <c r="C29" s="113"/>
      <c r="D29" s="115" t="s">
        <v>45</v>
      </c>
      <c r="E29" s="116"/>
      <c r="F29" s="116"/>
      <c r="G29" s="116"/>
      <c r="H29" s="116"/>
      <c r="I29" s="116"/>
      <c r="J29" s="116"/>
      <c r="K29" s="116"/>
      <c r="L29" s="117"/>
      <c r="M29" s="118" t="s">
        <v>55</v>
      </c>
      <c r="N29" s="67" t="s">
        <v>4</v>
      </c>
      <c r="O29" s="97"/>
      <c r="P29" s="97"/>
    </row>
    <row r="30" spans="1:16" s="30" customFormat="1" ht="112.5" customHeight="1">
      <c r="A30" s="111"/>
      <c r="B30" s="111"/>
      <c r="C30" s="114"/>
      <c r="D30" s="128" t="s">
        <v>57</v>
      </c>
      <c r="E30" s="120"/>
      <c r="F30" s="119"/>
      <c r="G30" s="120"/>
      <c r="H30" s="109" t="s">
        <v>58</v>
      </c>
      <c r="I30" s="67"/>
      <c r="J30" s="67"/>
      <c r="K30" s="67"/>
      <c r="L30" s="50" t="s">
        <v>52</v>
      </c>
      <c r="M30" s="118"/>
      <c r="N30" s="67"/>
      <c r="O30" s="98"/>
      <c r="P30" s="98"/>
    </row>
    <row r="31" spans="1:16" s="30" customFormat="1" ht="11.25" customHeight="1">
      <c r="A31" s="44">
        <v>1</v>
      </c>
      <c r="B31" s="44">
        <v>2</v>
      </c>
      <c r="C31" s="45">
        <v>3</v>
      </c>
      <c r="D31" s="69">
        <v>4</v>
      </c>
      <c r="E31" s="70"/>
      <c r="F31" s="42"/>
      <c r="G31" s="43"/>
      <c r="H31" s="69">
        <v>5</v>
      </c>
      <c r="I31" s="70"/>
      <c r="J31" s="44"/>
      <c r="K31" s="44"/>
      <c r="L31" s="44">
        <v>6</v>
      </c>
      <c r="M31" s="45">
        <v>7</v>
      </c>
      <c r="N31" s="44">
        <v>8</v>
      </c>
      <c r="O31" s="46">
        <v>9</v>
      </c>
      <c r="P31" s="47">
        <v>10</v>
      </c>
    </row>
    <row r="32" spans="1:16" ht="18" customHeight="1">
      <c r="A32" s="36">
        <v>1</v>
      </c>
      <c r="B32" s="51" t="s">
        <v>61</v>
      </c>
      <c r="C32" s="48"/>
      <c r="D32" s="52"/>
      <c r="E32" s="52"/>
      <c r="F32" s="95"/>
      <c r="G32" s="95"/>
      <c r="H32" s="52"/>
      <c r="I32" s="52"/>
      <c r="J32" s="95"/>
      <c r="K32" s="95"/>
      <c r="L32" s="7">
        <f>IF(AND(D32="",H32=""),"",IF(AND((D32*0.4+H32*0.6)&gt;54.5,OR(D32&lt;54.5,H32&lt;54.5)),54,(D32*0.4+H32*0.6)))</f>
      </c>
      <c r="M32" s="41">
        <f>IF(C32="нд","Не допуск",IF(C32="нз","Не з'явився",IF(AND(L32&gt;0,L32&lt;55),"Незадовільно",IF(AND(L32&gt;=55,L32&lt;74.5),"Задовільно",IF(AND(L32&gt;=74.5,L32&lt;89.5),"Добре",IF(AND(L32&gt;=89.5,L32&lt;=100),"Відмінно",""))))))</f>
      </c>
      <c r="N32" s="6">
        <f>IF(L32="","",IF(AND(L32&gt;=0,L32&lt;29.5),"F",IF(AND(L32&gt;=29.5,L32&lt;55),"FX",IF(AND(L32&gt;=55,L32&lt;64.5),"E",IF(AND(L32&gt;=64.5,L32&lt;74.5),"D",IF(AND(L32&gt;=74.5,L32&lt;80.5),"C",IF(AND(L32&gt;=80.5,L32&lt;89.5),"B","A")))))))</f>
      </c>
      <c r="O32" s="49"/>
      <c r="P32" s="11"/>
    </row>
    <row r="33" spans="1:16" ht="18" customHeight="1">
      <c r="A33" s="36">
        <v>2</v>
      </c>
      <c r="B33" s="51" t="s">
        <v>62</v>
      </c>
      <c r="C33" s="48"/>
      <c r="D33" s="129"/>
      <c r="E33" s="130"/>
      <c r="F33" s="115"/>
      <c r="G33" s="117"/>
      <c r="H33" s="52"/>
      <c r="I33" s="52"/>
      <c r="J33" s="95"/>
      <c r="K33" s="95"/>
      <c r="L33" s="7">
        <f aca="true" t="shared" si="0" ref="L33:L39">IF(AND(D33="",H33=""),"",IF(AND((D33*0.4+H33*0.6)&gt;54.5,OR(D33&lt;54.5,H33&lt;54.5)),54,(D33*0.4+H33*0.6)))</f>
      </c>
      <c r="M33" s="41">
        <f aca="true" t="shared" si="1" ref="M33:M39"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9"/>
      <c r="P33" s="11"/>
    </row>
    <row r="34" spans="1:16" ht="18" customHeight="1">
      <c r="A34" s="36">
        <v>3</v>
      </c>
      <c r="B34" s="51" t="s">
        <v>63</v>
      </c>
      <c r="C34" s="48"/>
      <c r="D34" s="52"/>
      <c r="E34" s="52"/>
      <c r="F34" s="95"/>
      <c r="G34" s="95"/>
      <c r="H34" s="52"/>
      <c r="I34" s="52"/>
      <c r="J34" s="95"/>
      <c r="K34" s="95"/>
      <c r="L34" s="7">
        <f t="shared" si="0"/>
      </c>
      <c r="M34" s="41">
        <f t="shared" si="1"/>
      </c>
      <c r="N34" s="6">
        <f aca="true" t="shared" si="2" ref="N34:N39">IF(L34="","",IF(AND(L34&gt;=0,L34&lt;29.5),"F",IF(AND(L34&gt;=29.5,L34&lt;55),"FX",IF(AND(L34&gt;=55,L34&lt;64.5),"E",IF(AND(L34&gt;=64.5,L34&lt;74.5),"D",IF(AND(L34&gt;=74.5,L34&lt;80.5),"C",IF(AND(L34&gt;=80.5,L34&lt;89.5),"B","A")))))))</f>
      </c>
      <c r="O34" s="49"/>
      <c r="P34" s="11"/>
    </row>
    <row r="35" spans="1:16" ht="18" customHeight="1">
      <c r="A35" s="36">
        <v>4</v>
      </c>
      <c r="B35" s="51" t="s">
        <v>68</v>
      </c>
      <c r="C35" s="48"/>
      <c r="D35" s="52"/>
      <c r="E35" s="52"/>
      <c r="F35" s="95"/>
      <c r="G35" s="95"/>
      <c r="H35" s="52"/>
      <c r="I35" s="52"/>
      <c r="J35" s="95"/>
      <c r="K35" s="95"/>
      <c r="L35" s="7">
        <f>IF(AND(D35="",H35=""),"",IF(AND((D35*0.4+H35*0.6)&gt;54.5,OR(D35&lt;54.5,H35&lt;54.5)),54,(D35*0.4+H35*0.6)))</f>
      </c>
      <c r="M35" s="41">
        <f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6">
        <f t="shared" si="2"/>
      </c>
      <c r="O35" s="49"/>
      <c r="P35" s="11"/>
    </row>
    <row r="36" spans="1:16" ht="18" customHeight="1">
      <c r="A36" s="36">
        <v>5</v>
      </c>
      <c r="B36" s="51" t="s">
        <v>64</v>
      </c>
      <c r="C36" s="5"/>
      <c r="D36" s="52"/>
      <c r="E36" s="52"/>
      <c r="F36" s="95"/>
      <c r="G36" s="95"/>
      <c r="H36" s="52"/>
      <c r="I36" s="52"/>
      <c r="J36" s="95"/>
      <c r="K36" s="95"/>
      <c r="L36" s="7">
        <f t="shared" si="0"/>
      </c>
      <c r="M36" s="41">
        <f t="shared" si="1"/>
      </c>
      <c r="N36" s="6">
        <f t="shared" si="2"/>
      </c>
      <c r="O36" s="49"/>
      <c r="P36" s="11"/>
    </row>
    <row r="37" spans="1:16" ht="18" customHeight="1">
      <c r="A37" s="36">
        <v>6</v>
      </c>
      <c r="B37" s="51" t="s">
        <v>65</v>
      </c>
      <c r="C37" s="48"/>
      <c r="D37" s="52"/>
      <c r="E37" s="52"/>
      <c r="F37" s="95"/>
      <c r="G37" s="95"/>
      <c r="H37" s="52"/>
      <c r="I37" s="52"/>
      <c r="J37" s="95"/>
      <c r="K37" s="95"/>
      <c r="L37" s="7">
        <f>IF(AND(D37="",H37=""),"",IF(AND((D37*0.4+H37*0.6)&gt;54.5,OR(D37&lt;54.5,H37&lt;54.5)),54,(D37*0.4+H37*0.6)))</f>
      </c>
      <c r="M37" s="41">
        <f>IF(C37="нд","Не допуск",IF(C37="нз","Не з'явився",IF(AND(L37&gt;0,L37&lt;55),"Незадовільно",IF(AND(L37&gt;=55,L37&lt;74.5),"Задовільно",IF(AND(L37&gt;=74.5,L37&lt;89.5),"Добре",IF(AND(L37&gt;=89.5,L37&lt;=100),"Відмінно",""))))))</f>
      </c>
      <c r="N37" s="6">
        <f t="shared" si="2"/>
      </c>
      <c r="O37" s="49"/>
      <c r="P37" s="11"/>
    </row>
    <row r="38" spans="1:16" ht="18" customHeight="1">
      <c r="A38" s="36">
        <v>7</v>
      </c>
      <c r="B38" s="51" t="s">
        <v>66</v>
      </c>
      <c r="C38" s="5"/>
      <c r="D38" s="52"/>
      <c r="E38" s="52"/>
      <c r="F38" s="95"/>
      <c r="G38" s="95"/>
      <c r="H38" s="52"/>
      <c r="I38" s="52"/>
      <c r="J38" s="95"/>
      <c r="K38" s="95"/>
      <c r="L38" s="7">
        <f t="shared" si="0"/>
      </c>
      <c r="M38" s="41">
        <f t="shared" si="1"/>
      </c>
      <c r="N38" s="6">
        <f t="shared" si="2"/>
      </c>
      <c r="O38" s="49"/>
      <c r="P38" s="11"/>
    </row>
    <row r="39" spans="1:16" ht="18" customHeight="1">
      <c r="A39" s="36">
        <v>8</v>
      </c>
      <c r="B39" s="51" t="s">
        <v>67</v>
      </c>
      <c r="C39" s="5"/>
      <c r="D39" s="52"/>
      <c r="E39" s="52"/>
      <c r="F39" s="95"/>
      <c r="G39" s="95"/>
      <c r="H39" s="52"/>
      <c r="I39" s="52"/>
      <c r="J39" s="95"/>
      <c r="K39" s="95"/>
      <c r="L39" s="7">
        <f t="shared" si="0"/>
      </c>
      <c r="M39" s="41">
        <f t="shared" si="1"/>
      </c>
      <c r="N39" s="6">
        <f t="shared" si="2"/>
      </c>
      <c r="O39" s="49"/>
      <c r="P39" s="11"/>
    </row>
    <row r="40" spans="1:16" ht="18" customHeight="1">
      <c r="A40" s="40"/>
      <c r="C40" s="13"/>
      <c r="D40" s="12"/>
      <c r="E40" s="13"/>
      <c r="F40" s="4"/>
      <c r="G40" s="4"/>
      <c r="H40" s="4"/>
      <c r="I40" s="4"/>
      <c r="J40" s="4"/>
      <c r="K40" s="4"/>
      <c r="L40" s="4"/>
      <c r="M40" s="4"/>
      <c r="N40" s="8"/>
      <c r="O40" s="8"/>
      <c r="P40" s="2"/>
    </row>
    <row r="41" spans="1:15" ht="18.75" customHeight="1">
      <c r="A41" s="124" t="s">
        <v>54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2"/>
    </row>
    <row r="42" spans="1:15" ht="21" customHeight="1">
      <c r="A42" s="14"/>
      <c r="B42" s="14"/>
      <c r="C42" s="15" t="s">
        <v>51</v>
      </c>
      <c r="D42" s="10"/>
      <c r="E42" s="10"/>
      <c r="F42" s="10"/>
      <c r="H42" s="68" t="s">
        <v>53</v>
      </c>
      <c r="I42" s="68"/>
      <c r="J42" s="68"/>
      <c r="K42" s="68"/>
      <c r="L42" s="68"/>
      <c r="M42" s="68"/>
      <c r="N42" s="15"/>
      <c r="O42" s="15"/>
    </row>
    <row r="43" spans="1:15" ht="21" customHeight="1">
      <c r="A43" s="2"/>
      <c r="B43" s="12"/>
      <c r="C43" s="13"/>
      <c r="D43" s="12"/>
      <c r="E43" s="13"/>
      <c r="F43" s="16"/>
      <c r="G43" s="8"/>
      <c r="H43" s="8"/>
      <c r="I43" s="4"/>
      <c r="J43" s="4"/>
      <c r="K43" s="4"/>
      <c r="L43" s="4"/>
      <c r="M43" s="4"/>
      <c r="N43" s="8"/>
      <c r="O43" s="8"/>
    </row>
    <row r="44" spans="1:15" s="32" customFormat="1" ht="11.25">
      <c r="A44" s="126" t="s">
        <v>10</v>
      </c>
      <c r="B44" s="62"/>
      <c r="C44" s="126" t="s">
        <v>11</v>
      </c>
      <c r="D44" s="62"/>
      <c r="E44" s="85" t="s">
        <v>4</v>
      </c>
      <c r="F44" s="86"/>
      <c r="G44" s="87"/>
      <c r="H44" s="91" t="s">
        <v>12</v>
      </c>
      <c r="I44" s="92"/>
      <c r="J44" s="92"/>
      <c r="K44" s="92"/>
      <c r="L44" s="92"/>
      <c r="M44" s="92"/>
      <c r="N44" s="93"/>
      <c r="O44" s="31"/>
    </row>
    <row r="45" spans="1:15" s="32" customFormat="1" ht="15.75" customHeight="1">
      <c r="A45" s="65"/>
      <c r="B45" s="66"/>
      <c r="C45" s="65"/>
      <c r="D45" s="66"/>
      <c r="E45" s="88"/>
      <c r="F45" s="89"/>
      <c r="G45" s="90"/>
      <c r="H45" s="82" t="s">
        <v>13</v>
      </c>
      <c r="I45" s="83"/>
      <c r="J45" s="83"/>
      <c r="K45" s="83"/>
      <c r="L45" s="84"/>
      <c r="M45" s="82" t="s">
        <v>14</v>
      </c>
      <c r="N45" s="84"/>
      <c r="O45" s="33"/>
    </row>
    <row r="46" spans="1:15" s="32" customFormat="1" ht="11.25">
      <c r="A46" s="71">
        <f>IF(L33="","",COUNTIF(L33:L39,"&gt;=90"))</f>
      </c>
      <c r="B46" s="76"/>
      <c r="C46" s="71" t="s">
        <v>15</v>
      </c>
      <c r="D46" s="76"/>
      <c r="E46" s="71" t="s">
        <v>16</v>
      </c>
      <c r="F46" s="72"/>
      <c r="G46" s="73"/>
      <c r="H46" s="74" t="s">
        <v>17</v>
      </c>
      <c r="I46" s="75"/>
      <c r="J46" s="75"/>
      <c r="K46" s="75"/>
      <c r="L46" s="76"/>
      <c r="M46" s="61" t="s">
        <v>18</v>
      </c>
      <c r="N46" s="62"/>
      <c r="O46" s="34"/>
    </row>
    <row r="47" spans="1:15" s="32" customFormat="1" ht="11.25">
      <c r="A47" s="71">
        <f>IF(L33="","",COUNT(L33:L39)-COUNTIF(L33:L39,"&lt;81")-COUNTIF(L33:L39,"&gt;=90"))</f>
      </c>
      <c r="B47" s="76"/>
      <c r="C47" s="71" t="s">
        <v>19</v>
      </c>
      <c r="D47" s="76"/>
      <c r="E47" s="71" t="s">
        <v>20</v>
      </c>
      <c r="F47" s="72"/>
      <c r="G47" s="73"/>
      <c r="H47" s="74" t="s">
        <v>21</v>
      </c>
      <c r="I47" s="75"/>
      <c r="J47" s="75"/>
      <c r="K47" s="75"/>
      <c r="L47" s="76"/>
      <c r="M47" s="63"/>
      <c r="N47" s="64"/>
      <c r="O47" s="34"/>
    </row>
    <row r="48" spans="1:15" s="32" customFormat="1" ht="11.25">
      <c r="A48" s="71">
        <f>IF(L33="","",COUNT(L33:L39)-COUNTIF(L33:L39,"&lt;75")-COUNTIF(L33:L39,"&gt;=81"))</f>
      </c>
      <c r="B48" s="76"/>
      <c r="C48" s="71" t="s">
        <v>22</v>
      </c>
      <c r="D48" s="76"/>
      <c r="E48" s="71" t="s">
        <v>23</v>
      </c>
      <c r="F48" s="72"/>
      <c r="G48" s="73"/>
      <c r="H48" s="74" t="s">
        <v>21</v>
      </c>
      <c r="I48" s="75"/>
      <c r="J48" s="75"/>
      <c r="K48" s="75"/>
      <c r="L48" s="76"/>
      <c r="M48" s="63"/>
      <c r="N48" s="64"/>
      <c r="O48" s="34"/>
    </row>
    <row r="49" spans="1:15" s="32" customFormat="1" ht="11.25">
      <c r="A49" s="71">
        <f>IF(L33="","",COUNT(L33:L39)-COUNTIF(L33:L39,"&lt;65")-COUNTIF(L33:L39,"&gt;=75"))</f>
      </c>
      <c r="B49" s="76"/>
      <c r="C49" s="71" t="s">
        <v>24</v>
      </c>
      <c r="D49" s="76"/>
      <c r="E49" s="71" t="s">
        <v>25</v>
      </c>
      <c r="F49" s="72"/>
      <c r="G49" s="73"/>
      <c r="H49" s="74" t="s">
        <v>26</v>
      </c>
      <c r="I49" s="75"/>
      <c r="J49" s="75"/>
      <c r="K49" s="75"/>
      <c r="L49" s="76"/>
      <c r="M49" s="63"/>
      <c r="N49" s="64"/>
      <c r="O49" s="34"/>
    </row>
    <row r="50" spans="1:15" s="32" customFormat="1" ht="11.25">
      <c r="A50" s="71">
        <f>IF(L33="","",COUNT(L33:L39)-COUNTIF(L33:L39,"&lt;54")-COUNTIF(L33:L39,"&gt;=65"))</f>
      </c>
      <c r="B50" s="76"/>
      <c r="C50" s="71" t="s">
        <v>27</v>
      </c>
      <c r="D50" s="76"/>
      <c r="E50" s="71" t="s">
        <v>28</v>
      </c>
      <c r="F50" s="72"/>
      <c r="G50" s="73"/>
      <c r="H50" s="74" t="s">
        <v>26</v>
      </c>
      <c r="I50" s="75"/>
      <c r="J50" s="75"/>
      <c r="K50" s="75"/>
      <c r="L50" s="76"/>
      <c r="M50" s="65"/>
      <c r="N50" s="66"/>
      <c r="O50" s="34"/>
    </row>
    <row r="51" spans="1:15" s="32" customFormat="1" ht="11.25">
      <c r="A51" s="71">
        <f>IF(L33="","",COUNT(L33:L39)-COUNTIF(L33:L39,"&lt;31")-COUNTIF(L33:L39,"&gt;=55"))</f>
      </c>
      <c r="B51" s="76"/>
      <c r="C51" s="71" t="s">
        <v>29</v>
      </c>
      <c r="D51" s="76"/>
      <c r="E51" s="71" t="s">
        <v>30</v>
      </c>
      <c r="F51" s="72"/>
      <c r="G51" s="73"/>
      <c r="H51" s="74" t="s">
        <v>31</v>
      </c>
      <c r="I51" s="75"/>
      <c r="J51" s="75"/>
      <c r="K51" s="75"/>
      <c r="L51" s="76"/>
      <c r="M51" s="61" t="s">
        <v>32</v>
      </c>
      <c r="N51" s="62"/>
      <c r="O51" s="34"/>
    </row>
    <row r="52" spans="1:15" s="32" customFormat="1" ht="11.25">
      <c r="A52" s="71">
        <f>IF(L33="","",COUNTIF(L33:L39,"&lt;=30"))</f>
      </c>
      <c r="B52" s="76"/>
      <c r="C52" s="80" t="s">
        <v>33</v>
      </c>
      <c r="D52" s="81"/>
      <c r="E52" s="71" t="s">
        <v>30</v>
      </c>
      <c r="F52" s="72"/>
      <c r="G52" s="73"/>
      <c r="H52" s="74" t="s">
        <v>31</v>
      </c>
      <c r="I52" s="75"/>
      <c r="J52" s="75"/>
      <c r="K52" s="75"/>
      <c r="L52" s="76"/>
      <c r="M52" s="65"/>
      <c r="N52" s="66"/>
      <c r="O52" s="34"/>
    </row>
    <row r="53" spans="1:15" ht="21" customHeight="1">
      <c r="A53" s="2"/>
      <c r="B53" s="2"/>
      <c r="C53" s="17"/>
      <c r="D53" s="2"/>
      <c r="E53" s="2"/>
      <c r="F53" s="2"/>
      <c r="G53" s="2"/>
      <c r="H53" s="2"/>
      <c r="I53" s="2"/>
      <c r="J53" s="2"/>
      <c r="K53" s="2"/>
      <c r="L53" s="4"/>
      <c r="M53" s="4"/>
      <c r="N53" s="4"/>
      <c r="O53" s="2"/>
    </row>
    <row r="54" spans="1:15" ht="21" customHeight="1">
      <c r="A54" s="125" t="s">
        <v>34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2"/>
    </row>
    <row r="55" spans="1:15" ht="21" customHeight="1">
      <c r="A55" s="14"/>
      <c r="B55" s="77" t="s">
        <v>56</v>
      </c>
      <c r="C55" s="77"/>
      <c r="H55" s="122" t="s">
        <v>47</v>
      </c>
      <c r="I55" s="123"/>
      <c r="J55" s="123"/>
      <c r="K55" s="123"/>
      <c r="L55" s="123"/>
      <c r="M55" s="123"/>
      <c r="N55" s="15"/>
      <c r="O55" s="15"/>
    </row>
    <row r="56" ht="15.75"/>
  </sheetData>
  <sheetProtection/>
  <mergeCells count="110">
    <mergeCell ref="B16:O16"/>
    <mergeCell ref="E47:G47"/>
    <mergeCell ref="H47:L47"/>
    <mergeCell ref="D30:E30"/>
    <mergeCell ref="D33:E33"/>
    <mergeCell ref="D34:E34"/>
    <mergeCell ref="F36:G36"/>
    <mergeCell ref="F33:G33"/>
    <mergeCell ref="D39:E39"/>
    <mergeCell ref="D27:N28"/>
    <mergeCell ref="H55:M55"/>
    <mergeCell ref="A41:N41"/>
    <mergeCell ref="A44:B45"/>
    <mergeCell ref="C44:D45"/>
    <mergeCell ref="H46:L46"/>
    <mergeCell ref="A47:B47"/>
    <mergeCell ref="C47:D47"/>
    <mergeCell ref="E46:G46"/>
    <mergeCell ref="A54:N54"/>
    <mergeCell ref="M45:N45"/>
    <mergeCell ref="F30:G30"/>
    <mergeCell ref="D38:E38"/>
    <mergeCell ref="F38:G38"/>
    <mergeCell ref="F39:G39"/>
    <mergeCell ref="D35:E35"/>
    <mergeCell ref="M19:O19"/>
    <mergeCell ref="H34:I34"/>
    <mergeCell ref="H36:I36"/>
    <mergeCell ref="F35:G35"/>
    <mergeCell ref="H35:I35"/>
    <mergeCell ref="A27:A30"/>
    <mergeCell ref="B27:B30"/>
    <mergeCell ref="C27:C30"/>
    <mergeCell ref="D29:L29"/>
    <mergeCell ref="M29:M30"/>
    <mergeCell ref="D37:E37"/>
    <mergeCell ref="F37:G37"/>
    <mergeCell ref="H37:I37"/>
    <mergeCell ref="J34:K34"/>
    <mergeCell ref="J36:K36"/>
    <mergeCell ref="O27:O30"/>
    <mergeCell ref="H39:I39"/>
    <mergeCell ref="J32:K32"/>
    <mergeCell ref="J38:K38"/>
    <mergeCell ref="J39:K39"/>
    <mergeCell ref="J33:K33"/>
    <mergeCell ref="A1:P1"/>
    <mergeCell ref="A3:P3"/>
    <mergeCell ref="C5:P5"/>
    <mergeCell ref="O7:P7"/>
    <mergeCell ref="I9:M9"/>
    <mergeCell ref="E13:L13"/>
    <mergeCell ref="B11:M11"/>
    <mergeCell ref="H38:I38"/>
    <mergeCell ref="D32:E32"/>
    <mergeCell ref="F32:G32"/>
    <mergeCell ref="H32:I32"/>
    <mergeCell ref="P27:P30"/>
    <mergeCell ref="J37:K37"/>
    <mergeCell ref="J35:K35"/>
    <mergeCell ref="F34:G34"/>
    <mergeCell ref="H30:I30"/>
    <mergeCell ref="J30:K30"/>
    <mergeCell ref="A49:B49"/>
    <mergeCell ref="C49:D49"/>
    <mergeCell ref="E49:G49"/>
    <mergeCell ref="H49:L49"/>
    <mergeCell ref="A50:B50"/>
    <mergeCell ref="H45:L45"/>
    <mergeCell ref="C46:D46"/>
    <mergeCell ref="E44:G45"/>
    <mergeCell ref="H44:N44"/>
    <mergeCell ref="A51:B51"/>
    <mergeCell ref="C51:D51"/>
    <mergeCell ref="E51:G51"/>
    <mergeCell ref="H51:L51"/>
    <mergeCell ref="A52:B52"/>
    <mergeCell ref="C52:D52"/>
    <mergeCell ref="E52:G52"/>
    <mergeCell ref="H52:L52"/>
    <mergeCell ref="B55:C55"/>
    <mergeCell ref="B15:P15"/>
    <mergeCell ref="M51:N52"/>
    <mergeCell ref="A22:B22"/>
    <mergeCell ref="C23:O23"/>
    <mergeCell ref="A24:B24"/>
    <mergeCell ref="C25:O25"/>
    <mergeCell ref="A46:B46"/>
    <mergeCell ref="A48:B48"/>
    <mergeCell ref="C48:D48"/>
    <mergeCell ref="M46:N50"/>
    <mergeCell ref="N29:N30"/>
    <mergeCell ref="H42:M42"/>
    <mergeCell ref="D31:E31"/>
    <mergeCell ref="H31:I31"/>
    <mergeCell ref="E48:G48"/>
    <mergeCell ref="H48:L48"/>
    <mergeCell ref="C50:D50"/>
    <mergeCell ref="E50:G50"/>
    <mergeCell ref="H50:L50"/>
    <mergeCell ref="D36:E36"/>
    <mergeCell ref="H33:I33"/>
    <mergeCell ref="A5:B5"/>
    <mergeCell ref="C13:D13"/>
    <mergeCell ref="N11:O11"/>
    <mergeCell ref="D9:E9"/>
    <mergeCell ref="A19:B19"/>
    <mergeCell ref="C17:E17"/>
    <mergeCell ref="C22:P22"/>
    <mergeCell ref="C24:P2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2017-11-27T18:15:15Z</cp:lastPrinted>
  <dcterms:created xsi:type="dcterms:W3CDTF">2005-10-17T10:24:15Z</dcterms:created>
  <dcterms:modified xsi:type="dcterms:W3CDTF">2021-05-15T20:53:40Z</dcterms:modified>
  <cp:category/>
  <cp:version/>
  <cp:contentType/>
  <cp:contentStatus/>
</cp:coreProperties>
</file>